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th.Womack\Documents\"/>
    </mc:Choice>
  </mc:AlternateContent>
  <bookViews>
    <workbookView xWindow="0" yWindow="72" windowWidth="20736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I20" i="1"/>
  <c r="I19" i="1"/>
  <c r="I18" i="1"/>
  <c r="I17" i="1"/>
  <c r="I16" i="1"/>
  <c r="I15" i="1"/>
  <c r="I14" i="1"/>
  <c r="I13" i="1"/>
  <c r="I12" i="1"/>
  <c r="G20" i="1"/>
  <c r="G19" i="1"/>
  <c r="G18" i="1"/>
  <c r="G17" i="1"/>
  <c r="G16" i="1"/>
  <c r="G15" i="1"/>
  <c r="G14" i="1"/>
  <c r="G13" i="1"/>
  <c r="G12" i="1"/>
  <c r="K11" i="1"/>
  <c r="I11" i="1"/>
  <c r="G11" i="1"/>
  <c r="E12" i="1"/>
  <c r="E20" i="1"/>
  <c r="E19" i="1"/>
  <c r="E18" i="1"/>
  <c r="E17" i="1"/>
  <c r="E16" i="1"/>
  <c r="E15" i="1"/>
  <c r="E14" i="1"/>
  <c r="E13" i="1"/>
  <c r="M20" i="1" l="1"/>
  <c r="J20" i="1"/>
  <c r="H20" i="1"/>
  <c r="F20" i="1"/>
  <c r="M19" i="1"/>
  <c r="J19" i="1"/>
  <c r="H19" i="1"/>
  <c r="F19" i="1"/>
  <c r="M18" i="1"/>
  <c r="J18" i="1"/>
  <c r="H18" i="1"/>
  <c r="F18" i="1"/>
  <c r="M17" i="1"/>
  <c r="J17" i="1"/>
  <c r="H17" i="1"/>
  <c r="F17" i="1"/>
  <c r="M16" i="1"/>
  <c r="J16" i="1"/>
  <c r="H16" i="1"/>
  <c r="F16" i="1"/>
  <c r="M15" i="1"/>
  <c r="J15" i="1"/>
  <c r="H15" i="1"/>
  <c r="F15" i="1"/>
  <c r="M14" i="1"/>
  <c r="J14" i="1"/>
  <c r="H14" i="1"/>
  <c r="F14" i="1"/>
  <c r="M13" i="1"/>
  <c r="J13" i="1"/>
  <c r="H13" i="1"/>
  <c r="F13" i="1"/>
  <c r="M12" i="1"/>
  <c r="J12" i="1"/>
  <c r="H12" i="1"/>
  <c r="F12" i="1"/>
  <c r="M11" i="1"/>
  <c r="J11" i="1"/>
  <c r="E11" i="1"/>
  <c r="F11" i="1" s="1"/>
  <c r="H11" i="1"/>
</calcChain>
</file>

<file path=xl/sharedStrings.xml><?xml version="1.0" encoding="utf-8"?>
<sst xmlns="http://schemas.openxmlformats.org/spreadsheetml/2006/main" count="63" uniqueCount="57">
  <si>
    <t>Federal Poverty Guidelines</t>
  </si>
  <si>
    <t>Sliding Fee Discount Schedule</t>
  </si>
  <si>
    <t>FULL SUBSIDY</t>
  </si>
  <si>
    <t>PARTIAL SUBSIDY</t>
  </si>
  <si>
    <t>NO PROOF/NO INSURANCE</t>
  </si>
  <si>
    <t>0% - 100%</t>
  </si>
  <si>
    <t>101% - 125%</t>
  </si>
  <si>
    <t>126% - 150%</t>
  </si>
  <si>
    <t>151% - 175%</t>
  </si>
  <si>
    <t>176% - 200%</t>
  </si>
  <si>
    <t>201% and Above</t>
  </si>
  <si>
    <t>Level A</t>
  </si>
  <si>
    <t>Level B</t>
  </si>
  <si>
    <t>Level C</t>
  </si>
  <si>
    <t>Level D</t>
  </si>
  <si>
    <t>Level E</t>
  </si>
  <si>
    <t>0% Discount</t>
  </si>
  <si>
    <t>Size of Family Unit</t>
  </si>
  <si>
    <t>From</t>
  </si>
  <si>
    <t>To</t>
  </si>
  <si>
    <t>Over</t>
  </si>
  <si>
    <t>Each Addt'l member add</t>
  </si>
  <si>
    <t>1.  A minimum fee of $10 for medical/behavioral health, $20 for dental and $5 for Pharmacy will be assessed to all patients, including Full Subsidy qualifying patients.</t>
  </si>
  <si>
    <t>2.  If a patient presents with no conclusive proof on income to establish their sliding fee eligibility, the patient is placed on Full Payment (100% pay) until proof is established.</t>
  </si>
  <si>
    <t>3.  Certain medical and dental procedures do not qualify for sliding fee discount.</t>
  </si>
  <si>
    <t>4.  The minimum  Pharmacy nominal fee $5, with the exception of the approved $4 generic medication</t>
  </si>
  <si>
    <t xml:space="preserve">5.  High cost prescriptions have an additional discount applied plus a pharmacy dispensing fee.  </t>
  </si>
  <si>
    <t>6.  Please refer to the pharmacy formulary for a complete list of discounted and high cost prescriptions</t>
  </si>
  <si>
    <t>0 - $12,880</t>
  </si>
  <si>
    <t>0 - $17,420</t>
  </si>
  <si>
    <t>0 - $21,960</t>
  </si>
  <si>
    <t>0 - $26,500</t>
  </si>
  <si>
    <t>0 - $31,040</t>
  </si>
  <si>
    <t>0 - $35,580</t>
  </si>
  <si>
    <t>0 - $40,120</t>
  </si>
  <si>
    <t>0 - $44,660</t>
  </si>
  <si>
    <t>0 - $49,200</t>
  </si>
  <si>
    <t>0 - $53,740</t>
  </si>
  <si>
    <t>$20 Medical</t>
  </si>
  <si>
    <t>$30 Medical</t>
  </si>
  <si>
    <t>$40 Medical</t>
  </si>
  <si>
    <t>$60 Medical</t>
  </si>
  <si>
    <t>$80 Medical</t>
  </si>
  <si>
    <t>$100 Medical</t>
  </si>
  <si>
    <t>$40 Dental</t>
  </si>
  <si>
    <t>$50 Dental</t>
  </si>
  <si>
    <t>$60 Dental</t>
  </si>
  <si>
    <t>$70 Dental</t>
  </si>
  <si>
    <t>$80 Dental</t>
  </si>
  <si>
    <t>$100 Dental</t>
  </si>
  <si>
    <t>$10 Rx or $Cost + 4 Dispensing Fee</t>
  </si>
  <si>
    <t>$Cost + $6 Dispensing Fee</t>
  </si>
  <si>
    <t>$Cost + $8 Dispensing Fee</t>
  </si>
  <si>
    <t>$Cost + $10 Dispensing Fee</t>
  </si>
  <si>
    <t>$Cost + $12 Dispensing Fee</t>
  </si>
  <si>
    <t>$Cost + $20 - Generic          $Cost + $25 Brand</t>
  </si>
  <si>
    <t>Effective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</si>
</sst>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6" fontId="1" fillId="0" borderId="8" xfId="0" applyNumberFormat="1" applyFont="1" applyBorder="1" applyAlignment="1">
      <alignment horizontal="center"/>
    </xf>
    <xf numFmtId="0" fontId="0" fillId="0" borderId="0" xfId="0" applyBorder="1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5" xfId="0" applyFont="1" applyBorder="1" applyAlignment="1"/>
    <xf numFmtId="0" fontId="4" fillId="0" borderId="11" xfId="0" applyFont="1" applyBorder="1" applyAlignme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0" fillId="0" borderId="8" xfId="0" applyBorder="1"/>
    <xf numFmtId="0" fontId="4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6" fontId="1" fillId="0" borderId="9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161925</xdr:colOff>
      <xdr:row>5</xdr:row>
      <xdr:rowOff>38100</xdr:rowOff>
    </xdr:to>
    <xdr:pic>
      <xdr:nvPicPr>
        <xdr:cNvPr id="2" name="Picture 1" descr="CareSTL Log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94310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S3" sqref="S3"/>
    </sheetView>
  </sheetViews>
  <sheetFormatPr defaultRowHeight="14.4" x14ac:dyDescent="0.3"/>
  <cols>
    <col min="1" max="1" width="15.88671875" customWidth="1"/>
    <col min="2" max="2" width="15.44140625" customWidth="1"/>
    <col min="3" max="3" width="2.33203125" customWidth="1"/>
    <col min="4" max="8" width="12.6640625" customWidth="1"/>
    <col min="9" max="9" width="13.44140625" customWidth="1"/>
    <col min="10" max="11" width="12.6640625" customWidth="1"/>
    <col min="12" max="12" width="2.33203125" customWidth="1"/>
    <col min="13" max="13" width="24.6640625" customWidth="1"/>
  </cols>
  <sheetData>
    <row r="1" spans="1:13" ht="22.2" x14ac:dyDescent="0.45">
      <c r="D1" s="1" t="s">
        <v>0</v>
      </c>
      <c r="E1" s="2"/>
    </row>
    <row r="2" spans="1:13" ht="22.2" x14ac:dyDescent="0.45">
      <c r="D2" s="1" t="s">
        <v>1</v>
      </c>
      <c r="E2" s="2"/>
    </row>
    <row r="3" spans="1:13" ht="22.2" x14ac:dyDescent="0.45">
      <c r="D3" s="25" t="s">
        <v>56</v>
      </c>
      <c r="E3" s="26"/>
    </row>
    <row r="4" spans="1:13" x14ac:dyDescent="0.3">
      <c r="B4" s="3"/>
    </row>
    <row r="5" spans="1:13" ht="15" thickBot="1" x14ac:dyDescent="0.35">
      <c r="L5" s="4"/>
    </row>
    <row r="6" spans="1:13" ht="15" thickBot="1" x14ac:dyDescent="0.35">
      <c r="B6" s="5" t="s">
        <v>2</v>
      </c>
      <c r="D6" s="39" t="s">
        <v>3</v>
      </c>
      <c r="E6" s="40"/>
      <c r="F6" s="40"/>
      <c r="G6" s="40"/>
      <c r="H6" s="40"/>
      <c r="I6" s="40"/>
      <c r="J6" s="40"/>
      <c r="K6" s="41"/>
      <c r="L6" s="6"/>
      <c r="M6" s="5" t="s">
        <v>4</v>
      </c>
    </row>
    <row r="7" spans="1:13" x14ac:dyDescent="0.3">
      <c r="B7" s="7" t="s">
        <v>5</v>
      </c>
      <c r="D7" s="42" t="s">
        <v>6</v>
      </c>
      <c r="E7" s="43"/>
      <c r="F7" s="42" t="s">
        <v>7</v>
      </c>
      <c r="G7" s="43"/>
      <c r="H7" s="42" t="s">
        <v>8</v>
      </c>
      <c r="I7" s="43"/>
      <c r="J7" s="42" t="s">
        <v>9</v>
      </c>
      <c r="K7" s="43"/>
      <c r="L7" s="6"/>
      <c r="M7" s="8" t="s">
        <v>10</v>
      </c>
    </row>
    <row r="8" spans="1:13" x14ac:dyDescent="0.3">
      <c r="B8" s="9" t="s">
        <v>11</v>
      </c>
      <c r="D8" s="37" t="s">
        <v>12</v>
      </c>
      <c r="E8" s="38"/>
      <c r="F8" s="37" t="s">
        <v>13</v>
      </c>
      <c r="G8" s="38"/>
      <c r="H8" s="37" t="s">
        <v>14</v>
      </c>
      <c r="I8" s="38"/>
      <c r="J8" s="37" t="s">
        <v>15</v>
      </c>
      <c r="K8" s="38"/>
      <c r="L8" s="6"/>
      <c r="M8" s="9" t="s">
        <v>16</v>
      </c>
    </row>
    <row r="9" spans="1:13" ht="15" thickBot="1" x14ac:dyDescent="0.35">
      <c r="B9" s="10"/>
      <c r="D9" s="44"/>
      <c r="E9" s="45"/>
      <c r="F9" s="44"/>
      <c r="G9" s="45"/>
      <c r="H9" s="44"/>
      <c r="I9" s="45"/>
      <c r="J9" s="44"/>
      <c r="K9" s="45"/>
      <c r="L9" s="6"/>
      <c r="M9" s="10"/>
    </row>
    <row r="10" spans="1:13" ht="28.8" x14ac:dyDescent="0.3">
      <c r="A10" s="11" t="s">
        <v>17</v>
      </c>
      <c r="B10" s="12"/>
      <c r="D10" s="13" t="s">
        <v>18</v>
      </c>
      <c r="E10" s="14" t="s">
        <v>19</v>
      </c>
      <c r="F10" s="13" t="s">
        <v>18</v>
      </c>
      <c r="G10" s="15" t="s">
        <v>19</v>
      </c>
      <c r="H10" s="13" t="s">
        <v>18</v>
      </c>
      <c r="I10" s="15" t="s">
        <v>19</v>
      </c>
      <c r="J10" s="13" t="s">
        <v>18</v>
      </c>
      <c r="K10" s="15" t="s">
        <v>19</v>
      </c>
      <c r="L10" s="4"/>
      <c r="M10" s="16" t="s">
        <v>20</v>
      </c>
    </row>
    <row r="11" spans="1:13" x14ac:dyDescent="0.3">
      <c r="A11" s="17">
        <v>1</v>
      </c>
      <c r="B11" s="17" t="s">
        <v>28</v>
      </c>
      <c r="D11" s="18">
        <v>12881</v>
      </c>
      <c r="E11" s="19">
        <f>D11*1.25-1</f>
        <v>16100.25</v>
      </c>
      <c r="F11" s="18">
        <f>E11+1</f>
        <v>16101.25</v>
      </c>
      <c r="G11" s="19">
        <f>D11*1.5-2</f>
        <v>19319.5</v>
      </c>
      <c r="H11" s="18">
        <f>G11+1</f>
        <v>19320.5</v>
      </c>
      <c r="I11" s="19">
        <f>D11*1.75-2</f>
        <v>22539.75</v>
      </c>
      <c r="J11" s="18">
        <f>I11+1</f>
        <v>22540.75</v>
      </c>
      <c r="K11" s="19">
        <f>D11*2-2</f>
        <v>25760</v>
      </c>
      <c r="L11" s="4"/>
      <c r="M11" s="20">
        <f>K11+1</f>
        <v>25761</v>
      </c>
    </row>
    <row r="12" spans="1:13" x14ac:dyDescent="0.3">
      <c r="A12" s="17">
        <v>2</v>
      </c>
      <c r="B12" s="17" t="s">
        <v>29</v>
      </c>
      <c r="D12" s="18">
        <v>17421</v>
      </c>
      <c r="E12" s="19">
        <f>D12*1.25-1</f>
        <v>21775.25</v>
      </c>
      <c r="F12" s="18">
        <f t="shared" ref="F12:H20" si="0">E12+1</f>
        <v>21776.25</v>
      </c>
      <c r="G12" s="19">
        <f t="shared" ref="G12:G20" si="1">D12*1.5-2</f>
        <v>26129.5</v>
      </c>
      <c r="H12" s="18">
        <f t="shared" si="0"/>
        <v>26130.5</v>
      </c>
      <c r="I12" s="19">
        <f t="shared" ref="I12:I20" si="2">D12*1.75-2</f>
        <v>30484.75</v>
      </c>
      <c r="J12" s="18">
        <f t="shared" ref="J12:J20" si="3">I12+1</f>
        <v>30485.75</v>
      </c>
      <c r="K12" s="19">
        <f t="shared" ref="K12:K20" si="4">D12*2-2</f>
        <v>34840</v>
      </c>
      <c r="L12" s="4"/>
      <c r="M12" s="20">
        <f t="shared" ref="M12:M20" si="5">K12+1</f>
        <v>34841</v>
      </c>
    </row>
    <row r="13" spans="1:13" x14ac:dyDescent="0.3">
      <c r="A13" s="17">
        <v>3</v>
      </c>
      <c r="B13" s="17" t="s">
        <v>30</v>
      </c>
      <c r="D13" s="18">
        <v>21961</v>
      </c>
      <c r="E13" s="19">
        <f t="shared" ref="E13:E20" si="6">D13*1.25-1</f>
        <v>27450.25</v>
      </c>
      <c r="F13" s="18">
        <f t="shared" si="0"/>
        <v>27451.25</v>
      </c>
      <c r="G13" s="19">
        <f t="shared" si="1"/>
        <v>32939.5</v>
      </c>
      <c r="H13" s="18">
        <f t="shared" si="0"/>
        <v>32940.5</v>
      </c>
      <c r="I13" s="19">
        <f t="shared" si="2"/>
        <v>38429.75</v>
      </c>
      <c r="J13" s="18">
        <f t="shared" si="3"/>
        <v>38430.75</v>
      </c>
      <c r="K13" s="19">
        <f t="shared" si="4"/>
        <v>43920</v>
      </c>
      <c r="M13" s="20">
        <f t="shared" si="5"/>
        <v>43921</v>
      </c>
    </row>
    <row r="14" spans="1:13" x14ac:dyDescent="0.3">
      <c r="A14" s="17">
        <v>4</v>
      </c>
      <c r="B14" s="17" t="s">
        <v>31</v>
      </c>
      <c r="D14" s="18">
        <v>26501</v>
      </c>
      <c r="E14" s="19">
        <f t="shared" si="6"/>
        <v>33125.25</v>
      </c>
      <c r="F14" s="18">
        <f t="shared" si="0"/>
        <v>33126.25</v>
      </c>
      <c r="G14" s="19">
        <f t="shared" si="1"/>
        <v>39749.5</v>
      </c>
      <c r="H14" s="18">
        <f t="shared" si="0"/>
        <v>39750.5</v>
      </c>
      <c r="I14" s="19">
        <f t="shared" si="2"/>
        <v>46374.75</v>
      </c>
      <c r="J14" s="18">
        <f t="shared" si="3"/>
        <v>46375.75</v>
      </c>
      <c r="K14" s="19">
        <f t="shared" si="4"/>
        <v>53000</v>
      </c>
      <c r="M14" s="20">
        <f t="shared" si="5"/>
        <v>53001</v>
      </c>
    </row>
    <row r="15" spans="1:13" x14ac:dyDescent="0.3">
      <c r="A15" s="17">
        <v>5</v>
      </c>
      <c r="B15" s="17" t="s">
        <v>32</v>
      </c>
      <c r="D15" s="18">
        <v>31041</v>
      </c>
      <c r="E15" s="19">
        <f t="shared" si="6"/>
        <v>38800.25</v>
      </c>
      <c r="F15" s="18">
        <f t="shared" si="0"/>
        <v>38801.25</v>
      </c>
      <c r="G15" s="19">
        <f t="shared" si="1"/>
        <v>46559.5</v>
      </c>
      <c r="H15" s="18">
        <f t="shared" si="0"/>
        <v>46560.5</v>
      </c>
      <c r="I15" s="19">
        <f t="shared" si="2"/>
        <v>54319.75</v>
      </c>
      <c r="J15" s="18">
        <f t="shared" si="3"/>
        <v>54320.75</v>
      </c>
      <c r="K15" s="19">
        <f t="shared" si="4"/>
        <v>62080</v>
      </c>
      <c r="M15" s="20">
        <f t="shared" si="5"/>
        <v>62081</v>
      </c>
    </row>
    <row r="16" spans="1:13" x14ac:dyDescent="0.3">
      <c r="A16" s="17">
        <v>6</v>
      </c>
      <c r="B16" s="17" t="s">
        <v>33</v>
      </c>
      <c r="D16" s="18">
        <v>35581</v>
      </c>
      <c r="E16" s="19">
        <f t="shared" si="6"/>
        <v>44475.25</v>
      </c>
      <c r="F16" s="18">
        <f t="shared" si="0"/>
        <v>44476.25</v>
      </c>
      <c r="G16" s="19">
        <f t="shared" si="1"/>
        <v>53369.5</v>
      </c>
      <c r="H16" s="18">
        <f t="shared" si="0"/>
        <v>53370.5</v>
      </c>
      <c r="I16" s="19">
        <f t="shared" si="2"/>
        <v>62264.75</v>
      </c>
      <c r="J16" s="18">
        <f t="shared" si="3"/>
        <v>62265.75</v>
      </c>
      <c r="K16" s="19">
        <f t="shared" si="4"/>
        <v>71160</v>
      </c>
      <c r="M16" s="20">
        <f t="shared" si="5"/>
        <v>71161</v>
      </c>
    </row>
    <row r="17" spans="1:13" x14ac:dyDescent="0.3">
      <c r="A17" s="17">
        <v>7</v>
      </c>
      <c r="B17" s="17" t="s">
        <v>34</v>
      </c>
      <c r="D17" s="18">
        <v>40121</v>
      </c>
      <c r="E17" s="19">
        <f t="shared" si="6"/>
        <v>50150.25</v>
      </c>
      <c r="F17" s="18">
        <f t="shared" si="0"/>
        <v>50151.25</v>
      </c>
      <c r="G17" s="19">
        <f t="shared" si="1"/>
        <v>60179.5</v>
      </c>
      <c r="H17" s="18">
        <f t="shared" si="0"/>
        <v>60180.5</v>
      </c>
      <c r="I17" s="19">
        <f t="shared" si="2"/>
        <v>70209.75</v>
      </c>
      <c r="J17" s="18">
        <f t="shared" si="3"/>
        <v>70210.75</v>
      </c>
      <c r="K17" s="19">
        <f t="shared" si="4"/>
        <v>80240</v>
      </c>
      <c r="M17" s="20">
        <f t="shared" si="5"/>
        <v>80241</v>
      </c>
    </row>
    <row r="18" spans="1:13" x14ac:dyDescent="0.3">
      <c r="A18" s="17">
        <v>8</v>
      </c>
      <c r="B18" s="17" t="s">
        <v>35</v>
      </c>
      <c r="D18" s="18">
        <v>44661</v>
      </c>
      <c r="E18" s="19">
        <f t="shared" si="6"/>
        <v>55825.25</v>
      </c>
      <c r="F18" s="18">
        <f t="shared" si="0"/>
        <v>55826.25</v>
      </c>
      <c r="G18" s="19">
        <f t="shared" si="1"/>
        <v>66989.5</v>
      </c>
      <c r="H18" s="18">
        <f t="shared" si="0"/>
        <v>66990.5</v>
      </c>
      <c r="I18" s="19">
        <f t="shared" si="2"/>
        <v>78154.75</v>
      </c>
      <c r="J18" s="18">
        <f t="shared" si="3"/>
        <v>78155.75</v>
      </c>
      <c r="K18" s="19">
        <f t="shared" si="4"/>
        <v>89320</v>
      </c>
      <c r="M18" s="20">
        <f t="shared" si="5"/>
        <v>89321</v>
      </c>
    </row>
    <row r="19" spans="1:13" x14ac:dyDescent="0.3">
      <c r="A19" s="17">
        <v>9</v>
      </c>
      <c r="B19" s="17" t="s">
        <v>36</v>
      </c>
      <c r="D19" s="18">
        <v>49201</v>
      </c>
      <c r="E19" s="19">
        <f t="shared" si="6"/>
        <v>61500.25</v>
      </c>
      <c r="F19" s="18">
        <f t="shared" si="0"/>
        <v>61501.25</v>
      </c>
      <c r="G19" s="19">
        <f t="shared" si="1"/>
        <v>73799.5</v>
      </c>
      <c r="H19" s="18">
        <f t="shared" si="0"/>
        <v>73800.5</v>
      </c>
      <c r="I19" s="19">
        <f t="shared" si="2"/>
        <v>86099.75</v>
      </c>
      <c r="J19" s="18">
        <f t="shared" si="3"/>
        <v>86100.75</v>
      </c>
      <c r="K19" s="19">
        <f t="shared" si="4"/>
        <v>98400</v>
      </c>
      <c r="M19" s="20">
        <f t="shared" si="5"/>
        <v>98401</v>
      </c>
    </row>
    <row r="20" spans="1:13" x14ac:dyDescent="0.3">
      <c r="A20" s="17">
        <v>10</v>
      </c>
      <c r="B20" s="17" t="s">
        <v>37</v>
      </c>
      <c r="D20" s="18">
        <v>53741</v>
      </c>
      <c r="E20" s="19">
        <f t="shared" si="6"/>
        <v>67175.25</v>
      </c>
      <c r="F20" s="18">
        <f t="shared" si="0"/>
        <v>67176.25</v>
      </c>
      <c r="G20" s="19">
        <f t="shared" si="1"/>
        <v>80609.5</v>
      </c>
      <c r="H20" s="18">
        <f t="shared" si="0"/>
        <v>80610.5</v>
      </c>
      <c r="I20" s="19">
        <f t="shared" si="2"/>
        <v>94044.75</v>
      </c>
      <c r="J20" s="18">
        <f t="shared" si="3"/>
        <v>94045.75</v>
      </c>
      <c r="K20" s="19">
        <f t="shared" si="4"/>
        <v>107480</v>
      </c>
      <c r="M20" s="20">
        <f t="shared" si="5"/>
        <v>107481</v>
      </c>
    </row>
    <row r="21" spans="1:13" ht="29.4" thickBot="1" x14ac:dyDescent="0.35">
      <c r="A21" s="21" t="s">
        <v>21</v>
      </c>
      <c r="B21" s="22">
        <v>4540</v>
      </c>
      <c r="D21" s="46">
        <v>4540</v>
      </c>
      <c r="E21" s="47"/>
      <c r="F21" s="46">
        <v>4540</v>
      </c>
      <c r="G21" s="47"/>
      <c r="H21" s="46">
        <v>4540</v>
      </c>
      <c r="I21" s="47"/>
      <c r="J21" s="46">
        <v>4540</v>
      </c>
      <c r="K21" s="47"/>
      <c r="M21" s="22">
        <v>4540</v>
      </c>
    </row>
    <row r="22" spans="1:13" ht="15.75" customHeight="1" x14ac:dyDescent="0.3">
      <c r="A22" s="24"/>
      <c r="B22" s="31" t="s">
        <v>38</v>
      </c>
      <c r="C22" s="36"/>
      <c r="D22" s="27" t="s">
        <v>39</v>
      </c>
      <c r="E22" s="28"/>
      <c r="F22" s="27" t="s">
        <v>40</v>
      </c>
      <c r="G22" s="28"/>
      <c r="H22" s="27" t="s">
        <v>41</v>
      </c>
      <c r="I22" s="28"/>
      <c r="J22" s="27" t="s">
        <v>42</v>
      </c>
      <c r="K22" s="28"/>
      <c r="L22" s="35"/>
      <c r="M22" s="31" t="s">
        <v>43</v>
      </c>
    </row>
    <row r="23" spans="1:13" ht="15" customHeight="1" thickBot="1" x14ac:dyDescent="0.35">
      <c r="A23" s="24"/>
      <c r="B23" s="32" t="s">
        <v>44</v>
      </c>
      <c r="C23" s="36"/>
      <c r="D23" s="29" t="s">
        <v>45</v>
      </c>
      <c r="E23" s="30"/>
      <c r="F23" s="29" t="s">
        <v>46</v>
      </c>
      <c r="G23" s="30"/>
      <c r="H23" s="29" t="s">
        <v>47</v>
      </c>
      <c r="I23" s="30"/>
      <c r="J23" s="29" t="s">
        <v>48</v>
      </c>
      <c r="K23" s="30"/>
      <c r="L23" s="35"/>
      <c r="M23" s="32" t="s">
        <v>49</v>
      </c>
    </row>
    <row r="24" spans="1:13" ht="58.5" customHeight="1" thickBot="1" x14ac:dyDescent="0.35">
      <c r="A24" s="24"/>
      <c r="B24" s="34" t="s">
        <v>50</v>
      </c>
      <c r="C24" s="36"/>
      <c r="D24" s="49" t="s">
        <v>51</v>
      </c>
      <c r="E24" s="51"/>
      <c r="F24" s="49" t="s">
        <v>52</v>
      </c>
      <c r="G24" s="51"/>
      <c r="H24" s="49" t="s">
        <v>53</v>
      </c>
      <c r="I24" s="51"/>
      <c r="J24" s="49" t="s">
        <v>54</v>
      </c>
      <c r="K24" s="50"/>
      <c r="L24" s="36"/>
      <c r="M24" s="33" t="s">
        <v>55</v>
      </c>
    </row>
    <row r="25" spans="1:13" ht="15" customHeight="1" x14ac:dyDescent="0.3">
      <c r="A25" s="23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5" customHeight="1" x14ac:dyDescent="0.3">
      <c r="A26" s="2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x14ac:dyDescent="0.3">
      <c r="M27" s="23"/>
    </row>
    <row r="28" spans="1:13" x14ac:dyDescent="0.3">
      <c r="A28" t="s">
        <v>22</v>
      </c>
    </row>
    <row r="29" spans="1:13" x14ac:dyDescent="0.3">
      <c r="A29" t="s">
        <v>23</v>
      </c>
    </row>
    <row r="30" spans="1:13" x14ac:dyDescent="0.3">
      <c r="A30" t="s">
        <v>24</v>
      </c>
    </row>
    <row r="31" spans="1:13" x14ac:dyDescent="0.3">
      <c r="A31" t="s">
        <v>25</v>
      </c>
    </row>
    <row r="32" spans="1:13" x14ac:dyDescent="0.3">
      <c r="A32" t="s">
        <v>26</v>
      </c>
    </row>
    <row r="33" spans="1:1" x14ac:dyDescent="0.3">
      <c r="A33" t="s">
        <v>27</v>
      </c>
    </row>
  </sheetData>
  <mergeCells count="23">
    <mergeCell ref="B25:M25"/>
    <mergeCell ref="B26:M26"/>
    <mergeCell ref="J24:K24"/>
    <mergeCell ref="H24:I24"/>
    <mergeCell ref="F24:G24"/>
    <mergeCell ref="D24:E24"/>
    <mergeCell ref="D9:E9"/>
    <mergeCell ref="F9:G9"/>
    <mergeCell ref="H9:I9"/>
    <mergeCell ref="J9:K9"/>
    <mergeCell ref="D21:E21"/>
    <mergeCell ref="F21:G21"/>
    <mergeCell ref="H21:I21"/>
    <mergeCell ref="J21:K21"/>
    <mergeCell ref="D8:E8"/>
    <mergeCell ref="F8:G8"/>
    <mergeCell ref="H8:I8"/>
    <mergeCell ref="J8:K8"/>
    <mergeCell ref="D6:K6"/>
    <mergeCell ref="D7:E7"/>
    <mergeCell ref="F7:G7"/>
    <mergeCell ref="H7:I7"/>
    <mergeCell ref="J7:K7"/>
  </mergeCells>
  <pageMargins left="0.25" right="0.25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rbrooks</dc:creator>
  <cp:lastModifiedBy>Jason Garth Womack</cp:lastModifiedBy>
  <cp:lastPrinted>2020-10-21T15:21:11Z</cp:lastPrinted>
  <dcterms:created xsi:type="dcterms:W3CDTF">2020-10-21T15:07:40Z</dcterms:created>
  <dcterms:modified xsi:type="dcterms:W3CDTF">2021-09-22T14:27:46Z</dcterms:modified>
</cp:coreProperties>
</file>